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lass\Documents\01_Daten\04_Winter_Rundschreiben\RS_08_2021\"/>
    </mc:Choice>
  </mc:AlternateContent>
  <bookViews>
    <workbookView xWindow="0" yWindow="0" windowWidth="18720" windowHeight="5925" activeTab="2"/>
  </bookViews>
  <sheets>
    <sheet name="125 % unter kalkulierter Miete" sheetId="1" r:id="rId1"/>
    <sheet name="125 % über kalkulierter Miete" sheetId="2" r:id="rId2"/>
    <sheet name="100 % über kalkulierter Miete"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3" l="1"/>
  <c r="G14" i="3"/>
  <c r="K13" i="3"/>
  <c r="K14" i="3" s="1"/>
  <c r="C13" i="3"/>
  <c r="C14" i="3" s="1"/>
  <c r="C7" i="3"/>
  <c r="O5" i="3"/>
  <c r="M5" i="3"/>
  <c r="G5" i="3"/>
  <c r="E5" i="3"/>
  <c r="E14" i="3" s="1"/>
  <c r="F10" i="3" s="1"/>
  <c r="K4" i="3"/>
  <c r="K5" i="3" s="1"/>
  <c r="C4" i="3"/>
  <c r="C5" i="3" s="1"/>
  <c r="K4" i="2"/>
  <c r="C4" i="2"/>
  <c r="K4" i="1"/>
  <c r="C4" i="1"/>
  <c r="C7" i="2"/>
  <c r="K13" i="2"/>
  <c r="K14" i="2" s="1"/>
  <c r="C13" i="2"/>
  <c r="C14" i="2" s="1"/>
  <c r="K5" i="2"/>
  <c r="O5" i="2" s="1"/>
  <c r="C5" i="2"/>
  <c r="G5" i="2" s="1"/>
  <c r="E5" i="2"/>
  <c r="K13" i="1"/>
  <c r="K14" i="1" s="1"/>
  <c r="K5" i="1"/>
  <c r="K7" i="1" s="1"/>
  <c r="O5" i="1" s="1"/>
  <c r="F16" i="1"/>
  <c r="C16" i="1"/>
  <c r="C13" i="1"/>
  <c r="C14" i="1" s="1"/>
  <c r="C5" i="1"/>
  <c r="C7" i="1" s="1"/>
  <c r="G5" i="1" s="1"/>
  <c r="O14" i="3" l="1"/>
  <c r="N16" i="3" s="1"/>
  <c r="M14" i="3" s="1"/>
  <c r="G14" i="2"/>
  <c r="F16" i="2" s="1"/>
  <c r="E14" i="2" s="1"/>
  <c r="M12" i="2"/>
  <c r="K16" i="2"/>
  <c r="O14" i="2" s="1"/>
  <c r="N16" i="2" s="1"/>
  <c r="M5" i="2"/>
  <c r="K16" i="1"/>
  <c r="O14" i="1" s="1"/>
  <c r="N16" i="1" s="1"/>
  <c r="M12" i="1"/>
  <c r="M3" i="1"/>
  <c r="M5" i="1" s="1"/>
  <c r="G14" i="1"/>
  <c r="E12" i="1"/>
  <c r="E3" i="1"/>
  <c r="E5" i="1" s="1"/>
  <c r="E14" i="1" s="1"/>
  <c r="F10" i="1" s="1"/>
  <c r="N10" i="3" l="1"/>
  <c r="M14" i="2"/>
  <c r="N10" i="2" s="1"/>
  <c r="F10" i="2"/>
  <c r="M14" i="1"/>
  <c r="N10" i="1"/>
</calcChain>
</file>

<file path=xl/sharedStrings.xml><?xml version="1.0" encoding="utf-8"?>
<sst xmlns="http://schemas.openxmlformats.org/spreadsheetml/2006/main" count="126" uniqueCount="26">
  <si>
    <t xml:space="preserve">kalkulierte Miete: </t>
  </si>
  <si>
    <t>1. Angemessenheitsgrenze</t>
  </si>
  <si>
    <t xml:space="preserve">inkl. </t>
  </si>
  <si>
    <t>§ 113 Abs. 5</t>
  </si>
  <si>
    <t>Angemessenheitsgrenze inkl. 25% unter kalkulierter Miete</t>
  </si>
  <si>
    <t>Angemessenheitsgrenze bis 31.12.2021</t>
  </si>
  <si>
    <t>VS bis 31.12.2019</t>
  </si>
  <si>
    <t>abzgl. KdU</t>
  </si>
  <si>
    <t>abzgl. Regelbedarf</t>
  </si>
  <si>
    <t>FLS ab 01.01.2020</t>
  </si>
  <si>
    <t xml:space="preserve"> </t>
  </si>
  <si>
    <t>inkl.</t>
  </si>
  <si>
    <t>Differenz Anteil Ü125</t>
  </si>
  <si>
    <t>kalkulierte Miete:</t>
  </si>
  <si>
    <t>FLS ab 01.01.2022</t>
  </si>
  <si>
    <t>Gesamtbudget (KdU + RB + FLS)</t>
  </si>
  <si>
    <t>Angemessenheitsgrenze inkl. 25% über kalkulierter Miete</t>
  </si>
  <si>
    <t>Die kalkulierte Miete ist in diesem Beispiel niedriger als die obere Angemessenheitsgrenze. Die Steigerung der Angemessenheitsgrenze zum 01.01.2022 hat keine Auswirkungen auf den bereinigten Fachleistungssatz.</t>
  </si>
  <si>
    <t>Die kalkulierte Miete ist in diesem Beispiel niedriger als die Angemessenheitsgrenze. Die Steigerung der Angemessenheitsgrenze zum 01.01.2022 hat keine Auswirkungen auf den bereinigten Fachleistungssatz.</t>
  </si>
  <si>
    <t>Da die kalkulierte Miete in diesem Beispiel höher als die obere Angemessenheitsgrenze (125 %) ist, kann den Bewohner:innen aufgrund der zum 01.01.2022 gestiegenen Angemessenheitsgrenze nun ein höherer Betrag im Rahmen der Kosten der Unterkunft in Rechnung gestellt werden. Der Anteil Ü125 sinkt somit.
Da dieser aktuell nicht wirklich existiert, sondern lediglich rechnerisch im bestehenden Fachleistungssatz enthalten ist, ist der aktuelle bereinigte Fachleistungssatz um die gestiegenen Kosten der Unterkunft zu reduzieren. An dem monatlichen Gesamtbudget ändert sich hierdurch nichts.</t>
  </si>
  <si>
    <t>Aufgrund der niedrigeren Angemessenheitsgrenze ab dem 01.01.2022 kann den Bewohner:innen die kalkulierte Miete nicht mehr in voller Höhe in Rechnung gestellt werde. Hierdurch ist ein Ü125 Anteil entstanden. 
Der Fachleistungssatz ist nun um die niedrigeren Kosten der Unterkunft zu bereinigen. Der Fachleistungssatz steigt ab dem 01.01.2022. An dem monatlichen Gesamtbudget ändert sich hierdurch nichts.</t>
  </si>
  <si>
    <t>Steigerung der unteren Angemessenheitsgrenze um 20 € ab 01.01.2022</t>
  </si>
  <si>
    <t>Senkung der unteren Angemessenheitsgrenze um 20 € ab 01.01.2022</t>
  </si>
  <si>
    <t>KdU</t>
  </si>
  <si>
    <t>Regelbedarf</t>
  </si>
  <si>
    <t xml:space="preserve">Da die kalkulierte Miete in diesem Beispiel höher als die obere Angemessenheitsgrenze (125 %) ist, kann den Bewohner:innen aufgrund der zum 01.01.2022 gesunkenen Angemessenheitsgrenze nun nur noch ein geringerer Betrag im Rahmen der Kosten der Unterkunft in Rechnung gestellt werden. Der Anteil Ü125 steigt somit. Hierdurch steigt der bereinigte Fachleistungssatz. An dem monatlichen Gesamtbudget ändert sich nichts.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</si>
</sst>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4" x14ac:knownFonts="1">
    <font>
      <sz val="11"/>
      <color theme="1"/>
      <name val="Calibri"/>
      <family val="2"/>
      <scheme val="minor"/>
    </font>
    <font>
      <sz val="11"/>
      <color theme="1"/>
      <name val="Calibri"/>
      <family val="2"/>
      <scheme val="minor"/>
    </font>
    <font>
      <b/>
      <sz val="10"/>
      <color theme="1"/>
      <name val="Arial"/>
      <family val="2"/>
    </font>
    <font>
      <sz val="9"/>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0" fillId="0" borderId="1" xfId="0" applyBorder="1"/>
    <xf numFmtId="0" fontId="0" fillId="0" borderId="0" xfId="0" applyBorder="1"/>
    <xf numFmtId="0" fontId="0" fillId="0" borderId="2" xfId="0" applyBorder="1"/>
    <xf numFmtId="0" fontId="2" fillId="0" borderId="3" xfId="0" applyFont="1" applyBorder="1"/>
    <xf numFmtId="0" fontId="2" fillId="0" borderId="4" xfId="0" applyFont="1" applyBorder="1"/>
    <xf numFmtId="44" fontId="2" fillId="0" borderId="4" xfId="1" applyFont="1" applyBorder="1"/>
    <xf numFmtId="0" fontId="2" fillId="0" borderId="5" xfId="0" applyFont="1" applyBorder="1"/>
    <xf numFmtId="44" fontId="0" fillId="0" borderId="0" xfId="1" applyFont="1" applyBorder="1"/>
    <xf numFmtId="0" fontId="0" fillId="2" borderId="6" xfId="0" applyFill="1" applyBorder="1"/>
    <xf numFmtId="0" fontId="0" fillId="2" borderId="7" xfId="0" applyFill="1" applyBorder="1"/>
    <xf numFmtId="44" fontId="0" fillId="2" borderId="7" xfId="1" applyFont="1" applyFill="1" applyBorder="1"/>
    <xf numFmtId="0" fontId="0" fillId="2" borderId="8" xfId="0" applyFill="1" applyBorder="1"/>
    <xf numFmtId="0" fontId="0" fillId="2" borderId="9" xfId="0" applyFill="1" applyBorder="1"/>
    <xf numFmtId="9" fontId="0" fillId="2" borderId="1" xfId="0" applyNumberFormat="1" applyFill="1" applyBorder="1"/>
    <xf numFmtId="0" fontId="0" fillId="2" borderId="0" xfId="0" applyFill="1" applyBorder="1"/>
    <xf numFmtId="44" fontId="0" fillId="2" borderId="0" xfId="1" applyFont="1" applyFill="1" applyBorder="1"/>
    <xf numFmtId="0" fontId="0" fillId="2" borderId="10" xfId="0" applyFill="1" applyBorder="1"/>
    <xf numFmtId="0" fontId="0" fillId="2" borderId="2" xfId="0" applyFill="1" applyBorder="1"/>
    <xf numFmtId="44" fontId="0" fillId="2" borderId="2" xfId="0" applyNumberFormat="1" applyFill="1" applyBorder="1"/>
    <xf numFmtId="0" fontId="0" fillId="2" borderId="1" xfId="0" applyFill="1" applyBorder="1"/>
    <xf numFmtId="0" fontId="0" fillId="2" borderId="3" xfId="0" applyFill="1" applyBorder="1"/>
    <xf numFmtId="0" fontId="0" fillId="2" borderId="4" xfId="0" applyFill="1" applyBorder="1"/>
    <xf numFmtId="44" fontId="0" fillId="2" borderId="4" xfId="1" applyFont="1" applyFill="1" applyBorder="1"/>
    <xf numFmtId="0" fontId="0" fillId="2" borderId="11" xfId="0" applyFill="1" applyBorder="1"/>
    <xf numFmtId="0" fontId="0" fillId="2" borderId="5" xfId="0" applyFill="1" applyBorder="1"/>
    <xf numFmtId="0" fontId="3" fillId="2" borderId="7" xfId="0" applyFont="1" applyFill="1" applyBorder="1" applyAlignment="1">
      <alignment wrapText="1"/>
    </xf>
    <xf numFmtId="0" fontId="3" fillId="2" borderId="6" xfId="0" applyFont="1" applyFill="1" applyBorder="1" applyAlignment="1"/>
    <xf numFmtId="44" fontId="0" fillId="2" borderId="12" xfId="1" applyFont="1" applyFill="1" applyBorder="1"/>
    <xf numFmtId="44" fontId="0" fillId="2" borderId="13" xfId="1" applyFont="1" applyFill="1" applyBorder="1"/>
    <xf numFmtId="9" fontId="0" fillId="2" borderId="10" xfId="0" applyNumberFormat="1" applyFill="1" applyBorder="1"/>
    <xf numFmtId="44" fontId="0" fillId="2" borderId="14" xfId="1" applyFont="1" applyFill="1" applyBorder="1"/>
    <xf numFmtId="44" fontId="2" fillId="2" borderId="4" xfId="1" applyFont="1" applyFill="1" applyBorder="1"/>
    <xf numFmtId="0" fontId="0" fillId="0" borderId="9" xfId="0" applyBorder="1"/>
    <xf numFmtId="0" fontId="0" fillId="0" borderId="15" xfId="0" applyBorder="1"/>
    <xf numFmtId="0" fontId="0" fillId="0" borderId="16" xfId="0" applyBorder="1"/>
    <xf numFmtId="44" fontId="0" fillId="0" borderId="16" xfId="1" applyFont="1" applyBorder="1"/>
    <xf numFmtId="0" fontId="0" fillId="0" borderId="17" xfId="0" applyBorder="1"/>
    <xf numFmtId="0" fontId="3" fillId="3" borderId="6" xfId="0" applyFont="1" applyFill="1" applyBorder="1" applyAlignment="1"/>
    <xf numFmtId="0" fontId="3" fillId="3" borderId="7" xfId="0" applyFont="1" applyFill="1" applyBorder="1" applyAlignment="1">
      <alignment wrapText="1"/>
    </xf>
    <xf numFmtId="44" fontId="0" fillId="3" borderId="7" xfId="1" applyFont="1" applyFill="1" applyBorder="1"/>
    <xf numFmtId="0" fontId="0" fillId="3" borderId="8" xfId="0" applyFill="1" applyBorder="1"/>
    <xf numFmtId="0" fontId="0" fillId="3" borderId="7" xfId="0" applyFill="1" applyBorder="1"/>
    <xf numFmtId="0" fontId="0" fillId="3" borderId="9" xfId="0" applyFill="1" applyBorder="1"/>
    <xf numFmtId="9" fontId="0" fillId="3" borderId="1" xfId="0" applyNumberFormat="1" applyFill="1" applyBorder="1"/>
    <xf numFmtId="0" fontId="0" fillId="3" borderId="0" xfId="0" applyFill="1" applyBorder="1"/>
    <xf numFmtId="44" fontId="0" fillId="3" borderId="0" xfId="1" applyFont="1" applyFill="1" applyBorder="1"/>
    <xf numFmtId="0" fontId="0" fillId="3" borderId="10" xfId="0" applyFill="1" applyBorder="1"/>
    <xf numFmtId="0" fontId="0" fillId="3" borderId="2" xfId="0" applyFill="1" applyBorder="1"/>
    <xf numFmtId="44" fontId="0" fillId="3" borderId="2" xfId="0" applyNumberFormat="1" applyFill="1" applyBorder="1"/>
    <xf numFmtId="0" fontId="0" fillId="3" borderId="1" xfId="0" applyFill="1" applyBorder="1"/>
    <xf numFmtId="0" fontId="0" fillId="3" borderId="3" xfId="0" applyFill="1" applyBorder="1"/>
    <xf numFmtId="0" fontId="0" fillId="3" borderId="4" xfId="0" applyFill="1" applyBorder="1"/>
    <xf numFmtId="44" fontId="0" fillId="3" borderId="4" xfId="1" applyFont="1" applyFill="1" applyBorder="1"/>
    <xf numFmtId="0" fontId="0" fillId="3" borderId="11" xfId="0" applyFill="1" applyBorder="1"/>
    <xf numFmtId="0" fontId="0" fillId="3" borderId="5" xfId="0" applyFill="1" applyBorder="1"/>
    <xf numFmtId="0" fontId="0" fillId="3" borderId="6" xfId="0" applyFill="1" applyBorder="1"/>
    <xf numFmtId="44" fontId="0" fillId="3" borderId="12" xfId="1" applyFont="1" applyFill="1" applyBorder="1"/>
    <xf numFmtId="44" fontId="0" fillId="3" borderId="13" xfId="1" applyFont="1" applyFill="1" applyBorder="1"/>
    <xf numFmtId="9" fontId="0" fillId="3" borderId="10" xfId="0" applyNumberFormat="1" applyFill="1" applyBorder="1"/>
    <xf numFmtId="44" fontId="0" fillId="3" borderId="14" xfId="1" applyFont="1" applyFill="1" applyBorder="1"/>
    <xf numFmtId="44" fontId="2" fillId="3" borderId="4" xfId="1" applyFont="1" applyFill="1" applyBorder="1"/>
    <xf numFmtId="0" fontId="3" fillId="4" borderId="6" xfId="0" applyFont="1" applyFill="1" applyBorder="1" applyAlignment="1"/>
    <xf numFmtId="0" fontId="3" fillId="4" borderId="7" xfId="0" applyFont="1" applyFill="1" applyBorder="1" applyAlignment="1">
      <alignment wrapText="1"/>
    </xf>
    <xf numFmtId="44" fontId="0" fillId="4" borderId="7" xfId="1" applyFont="1" applyFill="1" applyBorder="1"/>
    <xf numFmtId="0" fontId="0" fillId="4" borderId="8" xfId="0" applyFill="1" applyBorder="1"/>
    <xf numFmtId="0" fontId="0" fillId="4" borderId="7" xfId="0" applyFill="1" applyBorder="1"/>
    <xf numFmtId="0" fontId="0" fillId="4" borderId="9" xfId="0" applyFill="1" applyBorder="1"/>
    <xf numFmtId="9" fontId="0" fillId="4" borderId="1" xfId="0" applyNumberFormat="1" applyFill="1" applyBorder="1"/>
    <xf numFmtId="0" fontId="0" fillId="4" borderId="0" xfId="0" applyFill="1" applyBorder="1"/>
    <xf numFmtId="44" fontId="0" fillId="4" borderId="0" xfId="1" applyFont="1" applyFill="1" applyBorder="1"/>
    <xf numFmtId="0" fontId="0" fillId="4" borderId="10" xfId="0" applyFill="1" applyBorder="1"/>
    <xf numFmtId="0" fontId="0" fillId="4" borderId="2" xfId="0" applyFill="1" applyBorder="1"/>
    <xf numFmtId="44" fontId="0" fillId="4" borderId="2" xfId="0" applyNumberFormat="1" applyFill="1" applyBorder="1"/>
    <xf numFmtId="0" fontId="0" fillId="4" borderId="1" xfId="0" applyFill="1" applyBorder="1"/>
    <xf numFmtId="0" fontId="0" fillId="4" borderId="3" xfId="0" applyFill="1" applyBorder="1"/>
    <xf numFmtId="0" fontId="0" fillId="4" borderId="4" xfId="0" applyFill="1" applyBorder="1"/>
    <xf numFmtId="44" fontId="0" fillId="4" borderId="4" xfId="1" applyFont="1" applyFill="1" applyBorder="1"/>
    <xf numFmtId="0" fontId="0" fillId="4" borderId="11" xfId="0" applyFill="1" applyBorder="1"/>
    <xf numFmtId="0" fontId="0" fillId="4" borderId="5" xfId="0" applyFill="1" applyBorder="1"/>
    <xf numFmtId="0" fontId="0" fillId="4" borderId="6" xfId="0" applyFill="1" applyBorder="1"/>
    <xf numFmtId="44" fontId="0" fillId="4" borderId="12" xfId="1" applyFont="1" applyFill="1" applyBorder="1"/>
    <xf numFmtId="44" fontId="0" fillId="4" borderId="13" xfId="1" applyFont="1" applyFill="1" applyBorder="1"/>
    <xf numFmtId="9" fontId="0" fillId="4" borderId="10" xfId="0" applyNumberFormat="1" applyFill="1" applyBorder="1"/>
    <xf numFmtId="44" fontId="0" fillId="4" borderId="14" xfId="1" applyFont="1" applyFill="1" applyBorder="1"/>
    <xf numFmtId="44" fontId="2" fillId="4" borderId="4" xfId="1" applyFont="1" applyFill="1" applyBorder="1"/>
    <xf numFmtId="0" fontId="0" fillId="0" borderId="6" xfId="0" applyBorder="1"/>
    <xf numFmtId="0" fontId="2" fillId="0" borderId="18" xfId="0" applyFont="1" applyBorder="1"/>
    <xf numFmtId="0" fontId="2" fillId="0" borderId="19" xfId="0" applyFont="1" applyBorder="1"/>
    <xf numFmtId="44" fontId="2" fillId="0" borderId="19" xfId="1" applyFont="1" applyBorder="1"/>
    <xf numFmtId="0" fontId="2" fillId="0" borderId="20" xfId="0" applyFont="1" applyBorder="1"/>
    <xf numFmtId="0" fontId="0" fillId="0" borderId="0" xfId="0" applyAlignment="1">
      <alignment horizontal="left" vertical="center" wrapText="1"/>
    </xf>
    <xf numFmtId="0" fontId="2" fillId="0" borderId="19" xfId="0" applyFont="1" applyBorder="1" applyAlignment="1"/>
    <xf numFmtId="0" fontId="2" fillId="0" borderId="4" xfId="0" applyFont="1" applyBorder="1" applyAlignment="1"/>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A18" sqref="A18:G18"/>
    </sheetView>
  </sheetViews>
  <sheetFormatPr baseColWidth="10" defaultRowHeight="15" x14ac:dyDescent="0.25"/>
  <cols>
    <col min="2" max="2" width="20.5703125" customWidth="1"/>
    <col min="3" max="3" width="9.85546875" customWidth="1"/>
    <col min="4" max="4" width="17.5703125" bestFit="1" customWidth="1"/>
    <col min="5" max="5" width="12.42578125" customWidth="1"/>
    <col min="10" max="10" width="20" customWidth="1"/>
    <col min="11" max="11" width="9.42578125" bestFit="1" customWidth="1"/>
    <col min="12" max="12" width="20" bestFit="1" customWidth="1"/>
  </cols>
  <sheetData>
    <row r="1" spans="1:15" x14ac:dyDescent="0.25">
      <c r="A1" s="87" t="s">
        <v>0</v>
      </c>
      <c r="B1" s="88"/>
      <c r="C1" s="89">
        <v>800</v>
      </c>
      <c r="D1" s="92" t="s">
        <v>6</v>
      </c>
      <c r="E1" s="92"/>
      <c r="F1" s="89">
        <v>4500</v>
      </c>
      <c r="G1" s="90"/>
      <c r="I1" s="87" t="s">
        <v>0</v>
      </c>
      <c r="J1" s="88"/>
      <c r="K1" s="89">
        <v>800</v>
      </c>
      <c r="L1" s="92" t="s">
        <v>6</v>
      </c>
      <c r="M1" s="92"/>
      <c r="N1" s="89">
        <v>4500</v>
      </c>
      <c r="O1" s="90"/>
    </row>
    <row r="2" spans="1:15" x14ac:dyDescent="0.25">
      <c r="A2" s="1" t="s">
        <v>4</v>
      </c>
      <c r="B2" s="2"/>
      <c r="C2" s="8"/>
      <c r="D2" s="2"/>
      <c r="E2" s="8"/>
      <c r="F2" s="2"/>
      <c r="G2" s="3"/>
      <c r="I2" s="1" t="s">
        <v>4</v>
      </c>
      <c r="J2" s="2"/>
      <c r="K2" s="8"/>
      <c r="L2" s="2"/>
      <c r="M2" s="8"/>
      <c r="N2" s="2"/>
      <c r="O2" s="3"/>
    </row>
    <row r="3" spans="1:15" ht="15" customHeight="1" x14ac:dyDescent="0.25">
      <c r="A3" s="27" t="s">
        <v>5</v>
      </c>
      <c r="B3" s="26"/>
      <c r="C3" s="11">
        <v>450</v>
      </c>
      <c r="D3" s="12" t="s">
        <v>7</v>
      </c>
      <c r="E3" s="11">
        <f>C5</f>
        <v>562.5</v>
      </c>
      <c r="F3" s="10"/>
      <c r="G3" s="13"/>
      <c r="I3" s="27" t="s">
        <v>5</v>
      </c>
      <c r="J3" s="26"/>
      <c r="K3" s="11">
        <v>450</v>
      </c>
      <c r="L3" s="12" t="s">
        <v>7</v>
      </c>
      <c r="M3" s="11">
        <f>K5</f>
        <v>562.5</v>
      </c>
      <c r="N3" s="10"/>
      <c r="O3" s="13"/>
    </row>
    <row r="4" spans="1:15" x14ac:dyDescent="0.25">
      <c r="A4" s="14">
        <v>0.25</v>
      </c>
      <c r="B4" s="15"/>
      <c r="C4" s="16">
        <f>C3*A4</f>
        <v>112.5</v>
      </c>
      <c r="D4" s="17" t="s">
        <v>8</v>
      </c>
      <c r="E4" s="16">
        <v>238</v>
      </c>
      <c r="F4" s="15"/>
      <c r="G4" s="18"/>
      <c r="I4" s="14">
        <v>0.25</v>
      </c>
      <c r="J4" s="15"/>
      <c r="K4" s="16">
        <f>K3*I4</f>
        <v>112.5</v>
      </c>
      <c r="L4" s="17" t="s">
        <v>8</v>
      </c>
      <c r="M4" s="16">
        <v>238</v>
      </c>
      <c r="N4" s="15"/>
      <c r="O4" s="18"/>
    </row>
    <row r="5" spans="1:15" x14ac:dyDescent="0.25">
      <c r="A5" s="14">
        <v>1.25</v>
      </c>
      <c r="B5" s="15"/>
      <c r="C5" s="16">
        <f>C3+C4</f>
        <v>562.5</v>
      </c>
      <c r="D5" s="17" t="s">
        <v>9</v>
      </c>
      <c r="E5" s="16">
        <f>F1-E3-E4</f>
        <v>3699.5</v>
      </c>
      <c r="F5" s="15" t="s">
        <v>2</v>
      </c>
      <c r="G5" s="19">
        <f>C7</f>
        <v>237.5</v>
      </c>
      <c r="I5" s="14">
        <v>1.25</v>
      </c>
      <c r="J5" s="15"/>
      <c r="K5" s="16">
        <f>K3+K4</f>
        <v>562.5</v>
      </c>
      <c r="L5" s="17" t="s">
        <v>9</v>
      </c>
      <c r="M5" s="16">
        <f>N1-M3-M4</f>
        <v>3699.5</v>
      </c>
      <c r="N5" s="15" t="s">
        <v>2</v>
      </c>
      <c r="O5" s="19">
        <f>K7</f>
        <v>237.5</v>
      </c>
    </row>
    <row r="6" spans="1:15" x14ac:dyDescent="0.25">
      <c r="A6" s="20"/>
      <c r="B6" s="15"/>
      <c r="C6" s="16"/>
      <c r="D6" s="17"/>
      <c r="E6" s="16"/>
      <c r="F6" s="15"/>
      <c r="G6" s="18"/>
      <c r="I6" s="20"/>
      <c r="J6" s="15"/>
      <c r="K6" s="16"/>
      <c r="L6" s="17"/>
      <c r="M6" s="16"/>
      <c r="N6" s="15"/>
      <c r="O6" s="18"/>
    </row>
    <row r="7" spans="1:15" x14ac:dyDescent="0.25">
      <c r="A7" s="21" t="s">
        <v>3</v>
      </c>
      <c r="B7" s="22"/>
      <c r="C7" s="23">
        <f>C1-C5</f>
        <v>237.5</v>
      </c>
      <c r="D7" s="24"/>
      <c r="E7" s="23"/>
      <c r="F7" s="22"/>
      <c r="G7" s="25"/>
      <c r="I7" s="21" t="s">
        <v>3</v>
      </c>
      <c r="J7" s="22"/>
      <c r="K7" s="23">
        <f>K1-K5</f>
        <v>237.5</v>
      </c>
      <c r="L7" s="24"/>
      <c r="M7" s="23"/>
      <c r="N7" s="22"/>
      <c r="O7" s="25"/>
    </row>
    <row r="8" spans="1:15" x14ac:dyDescent="0.25">
      <c r="A8" s="1"/>
      <c r="B8" s="2"/>
      <c r="C8" s="2"/>
      <c r="D8" s="2"/>
      <c r="E8" s="2"/>
      <c r="F8" s="2"/>
      <c r="G8" s="33"/>
      <c r="I8" s="86"/>
      <c r="J8" s="2"/>
      <c r="K8" s="2"/>
      <c r="L8" s="2"/>
      <c r="M8" s="2"/>
      <c r="N8" s="2"/>
      <c r="O8" s="33"/>
    </row>
    <row r="9" spans="1:15" x14ac:dyDescent="0.25">
      <c r="A9" s="1" t="s">
        <v>21</v>
      </c>
      <c r="B9" s="2"/>
      <c r="C9" s="2"/>
      <c r="D9" s="2"/>
      <c r="E9" s="2"/>
      <c r="F9" s="2"/>
      <c r="G9" s="3"/>
      <c r="I9" s="1" t="s">
        <v>22</v>
      </c>
      <c r="J9" s="2"/>
      <c r="K9" s="2"/>
      <c r="L9" s="2"/>
      <c r="M9" s="2"/>
      <c r="N9" s="2"/>
      <c r="O9" s="3"/>
    </row>
    <row r="10" spans="1:15" x14ac:dyDescent="0.25">
      <c r="A10" s="4" t="s">
        <v>13</v>
      </c>
      <c r="B10" s="5"/>
      <c r="C10" s="6">
        <v>800</v>
      </c>
      <c r="D10" s="93" t="s">
        <v>15</v>
      </c>
      <c r="E10" s="93"/>
      <c r="F10" s="6">
        <f>E12+E13+E14</f>
        <v>4500</v>
      </c>
      <c r="G10" s="7"/>
      <c r="I10" s="4" t="s">
        <v>13</v>
      </c>
      <c r="J10" s="5"/>
      <c r="K10" s="6">
        <v>800</v>
      </c>
      <c r="L10" s="93" t="s">
        <v>15</v>
      </c>
      <c r="M10" s="93"/>
      <c r="N10" s="6">
        <f>M12+M13+M14</f>
        <v>4500</v>
      </c>
      <c r="O10" s="7"/>
    </row>
    <row r="11" spans="1:15" x14ac:dyDescent="0.25">
      <c r="A11" s="1"/>
      <c r="B11" s="2"/>
      <c r="C11" s="2"/>
      <c r="D11" s="2"/>
      <c r="E11" s="2"/>
      <c r="F11" s="2"/>
      <c r="G11" s="3"/>
      <c r="I11" s="1"/>
      <c r="J11" s="2"/>
      <c r="K11" s="2"/>
      <c r="L11" s="2"/>
      <c r="M11" s="2"/>
      <c r="N11" s="2"/>
      <c r="O11" s="3"/>
    </row>
    <row r="12" spans="1:15" x14ac:dyDescent="0.25">
      <c r="A12" s="9" t="s">
        <v>1</v>
      </c>
      <c r="B12" s="10"/>
      <c r="C12" s="28">
        <v>470</v>
      </c>
      <c r="D12" s="12" t="s">
        <v>23</v>
      </c>
      <c r="E12" s="11">
        <f>C14</f>
        <v>587.5</v>
      </c>
      <c r="F12" s="11" t="s">
        <v>10</v>
      </c>
      <c r="G12" s="13"/>
      <c r="I12" s="9" t="s">
        <v>1</v>
      </c>
      <c r="J12" s="10"/>
      <c r="K12" s="28">
        <v>430</v>
      </c>
      <c r="L12" s="12" t="s">
        <v>23</v>
      </c>
      <c r="M12" s="11">
        <f>K14</f>
        <v>537.5</v>
      </c>
      <c r="N12" s="11" t="s">
        <v>10</v>
      </c>
      <c r="O12" s="13"/>
    </row>
    <row r="13" spans="1:15" x14ac:dyDescent="0.25">
      <c r="A13" s="14">
        <v>0.25</v>
      </c>
      <c r="B13" s="15"/>
      <c r="C13" s="29">
        <f>C12*A13</f>
        <v>117.5</v>
      </c>
      <c r="D13" s="30" t="s">
        <v>24</v>
      </c>
      <c r="E13" s="16">
        <v>238</v>
      </c>
      <c r="F13" s="15"/>
      <c r="G13" s="18"/>
      <c r="I13" s="14">
        <v>0.25</v>
      </c>
      <c r="J13" s="15"/>
      <c r="K13" s="29">
        <f>K12*I13</f>
        <v>107.5</v>
      </c>
      <c r="L13" s="30" t="s">
        <v>24</v>
      </c>
      <c r="M13" s="16">
        <v>238</v>
      </c>
      <c r="N13" s="15"/>
      <c r="O13" s="18"/>
    </row>
    <row r="14" spans="1:15" x14ac:dyDescent="0.25">
      <c r="A14" s="14">
        <v>1.25</v>
      </c>
      <c r="B14" s="15"/>
      <c r="C14" s="29">
        <f>C12+C13</f>
        <v>587.5</v>
      </c>
      <c r="D14" s="30" t="s">
        <v>14</v>
      </c>
      <c r="E14" s="16">
        <f>E5+F16</f>
        <v>3674.5</v>
      </c>
      <c r="F14" s="16" t="s">
        <v>11</v>
      </c>
      <c r="G14" s="19">
        <f>C16</f>
        <v>212.5</v>
      </c>
      <c r="I14" s="14">
        <v>1.25</v>
      </c>
      <c r="J14" s="15"/>
      <c r="K14" s="29">
        <f>K12+K13</f>
        <v>537.5</v>
      </c>
      <c r="L14" s="30" t="s">
        <v>14</v>
      </c>
      <c r="M14" s="16">
        <f>M5+N16</f>
        <v>3724.5</v>
      </c>
      <c r="N14" s="16" t="s">
        <v>11</v>
      </c>
      <c r="O14" s="19">
        <f>K16</f>
        <v>262.5</v>
      </c>
    </row>
    <row r="15" spans="1:15" x14ac:dyDescent="0.25">
      <c r="A15" s="20"/>
      <c r="B15" s="15"/>
      <c r="C15" s="29"/>
      <c r="D15" s="17"/>
      <c r="E15" s="16"/>
      <c r="F15" s="16"/>
      <c r="G15" s="18"/>
      <c r="I15" s="20"/>
      <c r="J15" s="15"/>
      <c r="K15" s="29"/>
      <c r="L15" s="17"/>
      <c r="M15" s="16"/>
      <c r="N15" s="16"/>
      <c r="O15" s="18"/>
    </row>
    <row r="16" spans="1:15" x14ac:dyDescent="0.25">
      <c r="A16" s="21" t="s">
        <v>3</v>
      </c>
      <c r="B16" s="22"/>
      <c r="C16" s="31">
        <f>C10-C14</f>
        <v>212.5</v>
      </c>
      <c r="D16" s="24" t="s">
        <v>12</v>
      </c>
      <c r="E16" s="23"/>
      <c r="F16" s="32">
        <f>-(G5-G14)</f>
        <v>-25</v>
      </c>
      <c r="G16" s="25"/>
      <c r="I16" s="21" t="s">
        <v>3</v>
      </c>
      <c r="J16" s="22"/>
      <c r="K16" s="31">
        <f>K10-K14</f>
        <v>262.5</v>
      </c>
      <c r="L16" s="24" t="s">
        <v>12</v>
      </c>
      <c r="M16" s="23"/>
      <c r="N16" s="32">
        <f>-(O5-O14)</f>
        <v>25</v>
      </c>
      <c r="O16" s="25"/>
    </row>
    <row r="17" spans="1:15" ht="15.75" thickBot="1" x14ac:dyDescent="0.3">
      <c r="A17" s="34"/>
      <c r="B17" s="35"/>
      <c r="C17" s="36"/>
      <c r="D17" s="35"/>
      <c r="E17" s="35"/>
      <c r="F17" s="35"/>
      <c r="G17" s="37"/>
      <c r="I17" s="34"/>
      <c r="J17" s="35"/>
      <c r="K17" s="36"/>
      <c r="L17" s="35"/>
      <c r="M17" s="35"/>
      <c r="N17" s="35"/>
      <c r="O17" s="37"/>
    </row>
    <row r="18" spans="1:15" ht="95.25" customHeight="1" x14ac:dyDescent="0.25">
      <c r="A18" s="91" t="s">
        <v>19</v>
      </c>
      <c r="B18" s="91"/>
      <c r="C18" s="91"/>
      <c r="D18" s="91"/>
      <c r="E18" s="91"/>
      <c r="F18" s="91"/>
      <c r="G18" s="91"/>
      <c r="I18" s="91" t="s">
        <v>25</v>
      </c>
      <c r="J18" s="91"/>
      <c r="K18" s="91"/>
      <c r="L18" s="91"/>
      <c r="M18" s="91"/>
      <c r="N18" s="91"/>
      <c r="O18" s="91"/>
    </row>
  </sheetData>
  <mergeCells count="2">
    <mergeCell ref="I18:O18"/>
    <mergeCell ref="A18:G18"/>
  </mergeCells>
  <pageMargins left="0.25" right="0.25"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I18" sqref="I18:O18"/>
    </sheetView>
  </sheetViews>
  <sheetFormatPr baseColWidth="10" defaultRowHeight="15" x14ac:dyDescent="0.25"/>
  <cols>
    <col min="2" max="2" width="20.5703125" customWidth="1"/>
    <col min="3" max="3" width="9.85546875" customWidth="1"/>
    <col min="4" max="4" width="17.5703125" bestFit="1" customWidth="1"/>
    <col min="5" max="5" width="12.42578125" customWidth="1"/>
    <col min="10" max="10" width="20" customWidth="1"/>
    <col min="11" max="11" width="9.42578125" bestFit="1" customWidth="1"/>
    <col min="12" max="12" width="20" bestFit="1" customWidth="1"/>
  </cols>
  <sheetData>
    <row r="1" spans="1:15" x14ac:dyDescent="0.25">
      <c r="A1" s="87" t="s">
        <v>0</v>
      </c>
      <c r="B1" s="88"/>
      <c r="C1" s="89">
        <v>800</v>
      </c>
      <c r="D1" s="92" t="s">
        <v>6</v>
      </c>
      <c r="E1" s="92"/>
      <c r="F1" s="89">
        <v>4500</v>
      </c>
      <c r="G1" s="90"/>
      <c r="I1" s="87" t="s">
        <v>0</v>
      </c>
      <c r="J1" s="88"/>
      <c r="K1" s="89">
        <v>800</v>
      </c>
      <c r="L1" s="92" t="s">
        <v>6</v>
      </c>
      <c r="M1" s="92"/>
      <c r="N1" s="89">
        <v>4500</v>
      </c>
      <c r="O1" s="90"/>
    </row>
    <row r="2" spans="1:15" x14ac:dyDescent="0.25">
      <c r="A2" s="1" t="s">
        <v>16</v>
      </c>
      <c r="B2" s="2"/>
      <c r="C2" s="8"/>
      <c r="D2" s="2"/>
      <c r="E2" s="8"/>
      <c r="F2" s="2"/>
      <c r="G2" s="3"/>
      <c r="I2" s="1" t="s">
        <v>16</v>
      </c>
      <c r="J2" s="2"/>
      <c r="K2" s="8"/>
      <c r="L2" s="2"/>
      <c r="M2" s="8"/>
      <c r="N2" s="2"/>
      <c r="O2" s="3"/>
    </row>
    <row r="3" spans="1:15" ht="15" customHeight="1" x14ac:dyDescent="0.25">
      <c r="A3" s="38" t="s">
        <v>5</v>
      </c>
      <c r="B3" s="39"/>
      <c r="C3" s="40">
        <v>650</v>
      </c>
      <c r="D3" s="41" t="s">
        <v>7</v>
      </c>
      <c r="E3" s="40">
        <v>800</v>
      </c>
      <c r="F3" s="42"/>
      <c r="G3" s="43"/>
      <c r="I3" s="38" t="s">
        <v>5</v>
      </c>
      <c r="J3" s="39"/>
      <c r="K3" s="40">
        <v>650</v>
      </c>
      <c r="L3" s="41" t="s">
        <v>7</v>
      </c>
      <c r="M3" s="40">
        <v>800</v>
      </c>
      <c r="N3" s="42"/>
      <c r="O3" s="43"/>
    </row>
    <row r="4" spans="1:15" x14ac:dyDescent="0.25">
      <c r="A4" s="44">
        <v>0.25</v>
      </c>
      <c r="B4" s="45"/>
      <c r="C4" s="46">
        <f>C3*A4</f>
        <v>162.5</v>
      </c>
      <c r="D4" s="47" t="s">
        <v>8</v>
      </c>
      <c r="E4" s="46">
        <v>238</v>
      </c>
      <c r="F4" s="45"/>
      <c r="G4" s="48"/>
      <c r="I4" s="44">
        <v>0.25</v>
      </c>
      <c r="J4" s="45"/>
      <c r="K4" s="46">
        <f>K3*I4</f>
        <v>162.5</v>
      </c>
      <c r="L4" s="47" t="s">
        <v>8</v>
      </c>
      <c r="M4" s="46">
        <v>238</v>
      </c>
      <c r="N4" s="45"/>
      <c r="O4" s="48"/>
    </row>
    <row r="5" spans="1:15" x14ac:dyDescent="0.25">
      <c r="A5" s="44">
        <v>1.25</v>
      </c>
      <c r="B5" s="45"/>
      <c r="C5" s="46">
        <f>C3+C4</f>
        <v>812.5</v>
      </c>
      <c r="D5" s="47" t="s">
        <v>9</v>
      </c>
      <c r="E5" s="46">
        <f>F1-E3-E4</f>
        <v>3462</v>
      </c>
      <c r="F5" s="45" t="s">
        <v>2</v>
      </c>
      <c r="G5" s="49">
        <f>C7</f>
        <v>0</v>
      </c>
      <c r="I5" s="44">
        <v>1.25</v>
      </c>
      <c r="J5" s="45"/>
      <c r="K5" s="46">
        <f>K3+K4</f>
        <v>812.5</v>
      </c>
      <c r="L5" s="47" t="s">
        <v>9</v>
      </c>
      <c r="M5" s="46">
        <f>N1-M3-M4</f>
        <v>3462</v>
      </c>
      <c r="N5" s="45" t="s">
        <v>2</v>
      </c>
      <c r="O5" s="49">
        <f>K7</f>
        <v>0</v>
      </c>
    </row>
    <row r="6" spans="1:15" x14ac:dyDescent="0.25">
      <c r="A6" s="50"/>
      <c r="B6" s="45"/>
      <c r="C6" s="46"/>
      <c r="D6" s="47"/>
      <c r="E6" s="46"/>
      <c r="F6" s="45"/>
      <c r="G6" s="48"/>
      <c r="I6" s="50"/>
      <c r="J6" s="45"/>
      <c r="K6" s="46"/>
      <c r="L6" s="47"/>
      <c r="M6" s="46"/>
      <c r="N6" s="45"/>
      <c r="O6" s="48"/>
    </row>
    <row r="7" spans="1:15" x14ac:dyDescent="0.25">
      <c r="A7" s="51" t="s">
        <v>3</v>
      </c>
      <c r="B7" s="52"/>
      <c r="C7" s="53">
        <f>0</f>
        <v>0</v>
      </c>
      <c r="D7" s="54"/>
      <c r="E7" s="53"/>
      <c r="F7" s="52"/>
      <c r="G7" s="55"/>
      <c r="I7" s="51" t="s">
        <v>3</v>
      </c>
      <c r="J7" s="52"/>
      <c r="K7" s="53">
        <v>0</v>
      </c>
      <c r="L7" s="54"/>
      <c r="M7" s="53"/>
      <c r="N7" s="52"/>
      <c r="O7" s="55"/>
    </row>
    <row r="8" spans="1:15" x14ac:dyDescent="0.25">
      <c r="A8" s="1"/>
      <c r="B8" s="2"/>
      <c r="C8" s="2"/>
      <c r="D8" s="2"/>
      <c r="E8" s="2"/>
      <c r="F8" s="2"/>
      <c r="G8" s="33"/>
      <c r="I8" s="86"/>
      <c r="J8" s="2"/>
      <c r="K8" s="2"/>
      <c r="L8" s="2"/>
      <c r="M8" s="2"/>
      <c r="N8" s="2"/>
      <c r="O8" s="33"/>
    </row>
    <row r="9" spans="1:15" x14ac:dyDescent="0.25">
      <c r="A9" s="1" t="s">
        <v>21</v>
      </c>
      <c r="B9" s="2"/>
      <c r="C9" s="2"/>
      <c r="D9" s="2"/>
      <c r="E9" s="2"/>
      <c r="F9" s="2"/>
      <c r="G9" s="3"/>
      <c r="I9" s="1" t="s">
        <v>22</v>
      </c>
      <c r="J9" s="2"/>
      <c r="K9" s="2"/>
      <c r="L9" s="2"/>
      <c r="M9" s="2"/>
      <c r="N9" s="2"/>
      <c r="O9" s="3"/>
    </row>
    <row r="10" spans="1:15" x14ac:dyDescent="0.25">
      <c r="A10" s="4" t="s">
        <v>13</v>
      </c>
      <c r="B10" s="5"/>
      <c r="C10" s="6">
        <v>800</v>
      </c>
      <c r="D10" s="93" t="s">
        <v>15</v>
      </c>
      <c r="E10" s="93"/>
      <c r="F10" s="6">
        <f>E12+E13+E14</f>
        <v>4500</v>
      </c>
      <c r="G10" s="7"/>
      <c r="I10" s="4" t="s">
        <v>13</v>
      </c>
      <c r="J10" s="5"/>
      <c r="K10" s="6">
        <v>800</v>
      </c>
      <c r="L10" s="93" t="s">
        <v>15</v>
      </c>
      <c r="M10" s="93"/>
      <c r="N10" s="6">
        <f>M12+M13+M14</f>
        <v>4500</v>
      </c>
      <c r="O10" s="7"/>
    </row>
    <row r="11" spans="1:15" x14ac:dyDescent="0.25">
      <c r="A11" s="1"/>
      <c r="B11" s="2"/>
      <c r="C11" s="2"/>
      <c r="D11" s="2"/>
      <c r="E11" s="2"/>
      <c r="F11" s="2"/>
      <c r="G11" s="3"/>
      <c r="I11" s="1"/>
      <c r="J11" s="2"/>
      <c r="K11" s="2"/>
      <c r="L11" s="2"/>
      <c r="M11" s="2"/>
      <c r="N11" s="2"/>
      <c r="O11" s="3"/>
    </row>
    <row r="12" spans="1:15" x14ac:dyDescent="0.25">
      <c r="A12" s="56" t="s">
        <v>1</v>
      </c>
      <c r="B12" s="42"/>
      <c r="C12" s="57">
        <v>670</v>
      </c>
      <c r="D12" s="41" t="s">
        <v>23</v>
      </c>
      <c r="E12" s="40">
        <v>800</v>
      </c>
      <c r="F12" s="40" t="s">
        <v>10</v>
      </c>
      <c r="G12" s="43"/>
      <c r="I12" s="56" t="s">
        <v>1</v>
      </c>
      <c r="J12" s="42"/>
      <c r="K12" s="57">
        <v>630</v>
      </c>
      <c r="L12" s="41" t="s">
        <v>23</v>
      </c>
      <c r="M12" s="40">
        <f>K14</f>
        <v>787.5</v>
      </c>
      <c r="N12" s="40" t="s">
        <v>10</v>
      </c>
      <c r="O12" s="43"/>
    </row>
    <row r="13" spans="1:15" x14ac:dyDescent="0.25">
      <c r="A13" s="44">
        <v>0.25</v>
      </c>
      <c r="B13" s="45"/>
      <c r="C13" s="58">
        <f>C12*A13</f>
        <v>167.5</v>
      </c>
      <c r="D13" s="59" t="s">
        <v>24</v>
      </c>
      <c r="E13" s="46">
        <v>238</v>
      </c>
      <c r="F13" s="45"/>
      <c r="G13" s="48"/>
      <c r="I13" s="44">
        <v>0.25</v>
      </c>
      <c r="J13" s="45"/>
      <c r="K13" s="58">
        <f>K12*I13</f>
        <v>157.5</v>
      </c>
      <c r="L13" s="59" t="s">
        <v>24</v>
      </c>
      <c r="M13" s="46">
        <v>238</v>
      </c>
      <c r="N13" s="45"/>
      <c r="O13" s="48"/>
    </row>
    <row r="14" spans="1:15" x14ac:dyDescent="0.25">
      <c r="A14" s="44">
        <v>1.25</v>
      </c>
      <c r="B14" s="45"/>
      <c r="C14" s="58">
        <f>C12+C13</f>
        <v>837.5</v>
      </c>
      <c r="D14" s="59" t="s">
        <v>14</v>
      </c>
      <c r="E14" s="46">
        <f>E5+F16</f>
        <v>3462</v>
      </c>
      <c r="F14" s="46" t="s">
        <v>11</v>
      </c>
      <c r="G14" s="49">
        <f>C16</f>
        <v>0</v>
      </c>
      <c r="I14" s="44">
        <v>1.25</v>
      </c>
      <c r="J14" s="45"/>
      <c r="K14" s="58">
        <f>K12+K13</f>
        <v>787.5</v>
      </c>
      <c r="L14" s="59" t="s">
        <v>14</v>
      </c>
      <c r="M14" s="46">
        <f>M5+N16</f>
        <v>3474.5</v>
      </c>
      <c r="N14" s="46" t="s">
        <v>11</v>
      </c>
      <c r="O14" s="49">
        <f>K16</f>
        <v>12.5</v>
      </c>
    </row>
    <row r="15" spans="1:15" x14ac:dyDescent="0.25">
      <c r="A15" s="50"/>
      <c r="B15" s="45"/>
      <c r="C15" s="58"/>
      <c r="D15" s="47"/>
      <c r="E15" s="46"/>
      <c r="F15" s="46"/>
      <c r="G15" s="48"/>
      <c r="I15" s="50"/>
      <c r="J15" s="45"/>
      <c r="K15" s="58"/>
      <c r="L15" s="47"/>
      <c r="M15" s="46"/>
      <c r="N15" s="46"/>
      <c r="O15" s="48"/>
    </row>
    <row r="16" spans="1:15" x14ac:dyDescent="0.25">
      <c r="A16" s="51" t="s">
        <v>3</v>
      </c>
      <c r="B16" s="52"/>
      <c r="C16" s="60">
        <v>0</v>
      </c>
      <c r="D16" s="54" t="s">
        <v>12</v>
      </c>
      <c r="E16" s="53"/>
      <c r="F16" s="61">
        <f>-(G5-G14)</f>
        <v>0</v>
      </c>
      <c r="G16" s="55"/>
      <c r="I16" s="51" t="s">
        <v>3</v>
      </c>
      <c r="J16" s="52"/>
      <c r="K16" s="60">
        <f>K10-K14</f>
        <v>12.5</v>
      </c>
      <c r="L16" s="54" t="s">
        <v>12</v>
      </c>
      <c r="M16" s="53"/>
      <c r="N16" s="61">
        <f>-(O5-O14)</f>
        <v>12.5</v>
      </c>
      <c r="O16" s="55"/>
    </row>
    <row r="17" spans="1:15" ht="15.75" thickBot="1" x14ac:dyDescent="0.3">
      <c r="A17" s="34"/>
      <c r="B17" s="35"/>
      <c r="C17" s="36"/>
      <c r="D17" s="35"/>
      <c r="E17" s="35"/>
      <c r="F17" s="35"/>
      <c r="G17" s="37"/>
      <c r="I17" s="34"/>
      <c r="J17" s="35"/>
      <c r="K17" s="36"/>
      <c r="L17" s="35"/>
      <c r="M17" s="35"/>
      <c r="N17" s="35"/>
      <c r="O17" s="37"/>
    </row>
    <row r="18" spans="1:15" ht="95.25" customHeight="1" x14ac:dyDescent="0.25">
      <c r="A18" s="91" t="s">
        <v>17</v>
      </c>
      <c r="B18" s="91"/>
      <c r="C18" s="91"/>
      <c r="D18" s="91"/>
      <c r="E18" s="91"/>
      <c r="F18" s="91"/>
      <c r="G18" s="91"/>
      <c r="I18" s="91" t="s">
        <v>20</v>
      </c>
      <c r="J18" s="91"/>
      <c r="K18" s="91"/>
      <c r="L18" s="91"/>
      <c r="M18" s="91"/>
      <c r="N18" s="91"/>
      <c r="O18" s="91"/>
    </row>
  </sheetData>
  <mergeCells count="2">
    <mergeCell ref="A18:G18"/>
    <mergeCell ref="I18:O18"/>
  </mergeCells>
  <pageMargins left="0.25" right="0.25"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zoomScaleNormal="100" workbookViewId="0">
      <selection activeCell="I18" sqref="I18:O18"/>
    </sheetView>
  </sheetViews>
  <sheetFormatPr baseColWidth="10" defaultRowHeight="15" x14ac:dyDescent="0.25"/>
  <cols>
    <col min="2" max="2" width="20.5703125" customWidth="1"/>
    <col min="3" max="3" width="11" bestFit="1" customWidth="1"/>
    <col min="4" max="4" width="17.5703125" bestFit="1" customWidth="1"/>
    <col min="5" max="5" width="12.42578125" customWidth="1"/>
    <col min="10" max="10" width="20" customWidth="1"/>
    <col min="11" max="11" width="11" bestFit="1" customWidth="1"/>
    <col min="12" max="12" width="20" bestFit="1" customWidth="1"/>
  </cols>
  <sheetData>
    <row r="1" spans="1:15" x14ac:dyDescent="0.25">
      <c r="A1" s="87" t="s">
        <v>0</v>
      </c>
      <c r="B1" s="88"/>
      <c r="C1" s="89">
        <v>800</v>
      </c>
      <c r="D1" s="92" t="s">
        <v>6</v>
      </c>
      <c r="E1" s="92"/>
      <c r="F1" s="89">
        <v>4500</v>
      </c>
      <c r="G1" s="90"/>
      <c r="I1" s="87" t="s">
        <v>0</v>
      </c>
      <c r="J1" s="88"/>
      <c r="K1" s="89">
        <v>800</v>
      </c>
      <c r="L1" s="92" t="s">
        <v>6</v>
      </c>
      <c r="M1" s="92"/>
      <c r="N1" s="89">
        <v>4500</v>
      </c>
      <c r="O1" s="90"/>
    </row>
    <row r="2" spans="1:15" x14ac:dyDescent="0.25">
      <c r="A2" s="1" t="s">
        <v>16</v>
      </c>
      <c r="B2" s="2"/>
      <c r="C2" s="8"/>
      <c r="D2" s="2"/>
      <c r="E2" s="8"/>
      <c r="F2" s="2"/>
      <c r="G2" s="3"/>
      <c r="I2" s="1" t="s">
        <v>16</v>
      </c>
      <c r="J2" s="2"/>
      <c r="K2" s="8"/>
      <c r="L2" s="2"/>
      <c r="M2" s="8"/>
      <c r="N2" s="2"/>
      <c r="O2" s="3"/>
    </row>
    <row r="3" spans="1:15" ht="15" customHeight="1" x14ac:dyDescent="0.25">
      <c r="A3" s="62" t="s">
        <v>5</v>
      </c>
      <c r="B3" s="63"/>
      <c r="C3" s="64">
        <v>810</v>
      </c>
      <c r="D3" s="65" t="s">
        <v>7</v>
      </c>
      <c r="E3" s="64">
        <v>800</v>
      </c>
      <c r="F3" s="66"/>
      <c r="G3" s="67"/>
      <c r="I3" s="62" t="s">
        <v>5</v>
      </c>
      <c r="J3" s="63"/>
      <c r="K3" s="64">
        <v>810</v>
      </c>
      <c r="L3" s="65" t="s">
        <v>7</v>
      </c>
      <c r="M3" s="64">
        <v>800</v>
      </c>
      <c r="N3" s="66"/>
      <c r="O3" s="67"/>
    </row>
    <row r="4" spans="1:15" x14ac:dyDescent="0.25">
      <c r="A4" s="68">
        <v>0.25</v>
      </c>
      <c r="B4" s="69"/>
      <c r="C4" s="70">
        <f>C3*A4</f>
        <v>202.5</v>
      </c>
      <c r="D4" s="71" t="s">
        <v>8</v>
      </c>
      <c r="E4" s="70">
        <v>238</v>
      </c>
      <c r="F4" s="69"/>
      <c r="G4" s="72"/>
      <c r="I4" s="68">
        <v>0.25</v>
      </c>
      <c r="J4" s="69"/>
      <c r="K4" s="70">
        <f>K3*I4</f>
        <v>202.5</v>
      </c>
      <c r="L4" s="71" t="s">
        <v>8</v>
      </c>
      <c r="M4" s="70">
        <v>238</v>
      </c>
      <c r="N4" s="69"/>
      <c r="O4" s="72"/>
    </row>
    <row r="5" spans="1:15" x14ac:dyDescent="0.25">
      <c r="A5" s="68">
        <v>1.25</v>
      </c>
      <c r="B5" s="69"/>
      <c r="C5" s="70">
        <f>C3+C4</f>
        <v>1012.5</v>
      </c>
      <c r="D5" s="71" t="s">
        <v>9</v>
      </c>
      <c r="E5" s="70">
        <f>F1-E3-E4</f>
        <v>3462</v>
      </c>
      <c r="F5" s="69" t="s">
        <v>2</v>
      </c>
      <c r="G5" s="73">
        <f>C7</f>
        <v>0</v>
      </c>
      <c r="I5" s="68">
        <v>1.25</v>
      </c>
      <c r="J5" s="69"/>
      <c r="K5" s="70">
        <f>K3+K4</f>
        <v>1012.5</v>
      </c>
      <c r="L5" s="71" t="s">
        <v>9</v>
      </c>
      <c r="M5" s="70">
        <f>N1-M3-M4</f>
        <v>3462</v>
      </c>
      <c r="N5" s="69" t="s">
        <v>2</v>
      </c>
      <c r="O5" s="73">
        <f>K7</f>
        <v>0</v>
      </c>
    </row>
    <row r="6" spans="1:15" x14ac:dyDescent="0.25">
      <c r="A6" s="74"/>
      <c r="B6" s="69"/>
      <c r="C6" s="70"/>
      <c r="D6" s="71"/>
      <c r="E6" s="70"/>
      <c r="F6" s="69"/>
      <c r="G6" s="72"/>
      <c r="I6" s="74"/>
      <c r="J6" s="69"/>
      <c r="K6" s="70"/>
      <c r="L6" s="71"/>
      <c r="M6" s="70"/>
      <c r="N6" s="69"/>
      <c r="O6" s="72"/>
    </row>
    <row r="7" spans="1:15" x14ac:dyDescent="0.25">
      <c r="A7" s="75" t="s">
        <v>3</v>
      </c>
      <c r="B7" s="76"/>
      <c r="C7" s="77">
        <f>0</f>
        <v>0</v>
      </c>
      <c r="D7" s="78"/>
      <c r="E7" s="77"/>
      <c r="F7" s="76"/>
      <c r="G7" s="79"/>
      <c r="I7" s="75" t="s">
        <v>3</v>
      </c>
      <c r="J7" s="76"/>
      <c r="K7" s="77">
        <v>0</v>
      </c>
      <c r="L7" s="78"/>
      <c r="M7" s="77"/>
      <c r="N7" s="76"/>
      <c r="O7" s="79"/>
    </row>
    <row r="8" spans="1:15" x14ac:dyDescent="0.25">
      <c r="A8" s="1"/>
      <c r="B8" s="2"/>
      <c r="C8" s="2"/>
      <c r="D8" s="2"/>
      <c r="E8" s="2"/>
      <c r="F8" s="2"/>
      <c r="G8" s="33"/>
      <c r="I8" s="86"/>
      <c r="J8" s="2"/>
      <c r="K8" s="2"/>
      <c r="L8" s="2"/>
      <c r="M8" s="2"/>
      <c r="N8" s="2"/>
      <c r="O8" s="33"/>
    </row>
    <row r="9" spans="1:15" x14ac:dyDescent="0.25">
      <c r="A9" s="1" t="s">
        <v>21</v>
      </c>
      <c r="B9" s="2"/>
      <c r="C9" s="2"/>
      <c r="D9" s="2"/>
      <c r="E9" s="2"/>
      <c r="F9" s="2"/>
      <c r="G9" s="3"/>
      <c r="I9" s="1" t="s">
        <v>22</v>
      </c>
      <c r="J9" s="2"/>
      <c r="K9" s="2"/>
      <c r="L9" s="2"/>
      <c r="M9" s="2"/>
      <c r="N9" s="2"/>
      <c r="O9" s="3"/>
    </row>
    <row r="10" spans="1:15" x14ac:dyDescent="0.25">
      <c r="A10" s="4" t="s">
        <v>13</v>
      </c>
      <c r="B10" s="5"/>
      <c r="C10" s="6">
        <v>800</v>
      </c>
      <c r="D10" s="93" t="s">
        <v>15</v>
      </c>
      <c r="E10" s="93"/>
      <c r="F10" s="6">
        <f>E12+E13+E14</f>
        <v>4500</v>
      </c>
      <c r="G10" s="7"/>
      <c r="I10" s="4" t="s">
        <v>13</v>
      </c>
      <c r="J10" s="5"/>
      <c r="K10" s="6">
        <v>800</v>
      </c>
      <c r="L10" s="93" t="s">
        <v>15</v>
      </c>
      <c r="M10" s="93"/>
      <c r="N10" s="6">
        <f>M12+M13+M14</f>
        <v>4500</v>
      </c>
      <c r="O10" s="7"/>
    </row>
    <row r="11" spans="1:15" x14ac:dyDescent="0.25">
      <c r="A11" s="1"/>
      <c r="B11" s="2"/>
      <c r="C11" s="2"/>
      <c r="D11" s="2"/>
      <c r="E11" s="2"/>
      <c r="F11" s="2"/>
      <c r="G11" s="3"/>
      <c r="I11" s="1"/>
      <c r="J11" s="2"/>
      <c r="K11" s="2"/>
      <c r="L11" s="2"/>
      <c r="M11" s="2"/>
      <c r="N11" s="2"/>
      <c r="O11" s="3"/>
    </row>
    <row r="12" spans="1:15" x14ac:dyDescent="0.25">
      <c r="A12" s="80" t="s">
        <v>1</v>
      </c>
      <c r="B12" s="66"/>
      <c r="C12" s="81">
        <v>830</v>
      </c>
      <c r="D12" s="65" t="s">
        <v>23</v>
      </c>
      <c r="E12" s="64">
        <v>800</v>
      </c>
      <c r="F12" s="64" t="s">
        <v>10</v>
      </c>
      <c r="G12" s="67"/>
      <c r="I12" s="80" t="s">
        <v>1</v>
      </c>
      <c r="J12" s="66"/>
      <c r="K12" s="81">
        <v>790</v>
      </c>
      <c r="L12" s="65" t="s">
        <v>23</v>
      </c>
      <c r="M12" s="64">
        <v>800</v>
      </c>
      <c r="N12" s="64" t="s">
        <v>10</v>
      </c>
      <c r="O12" s="67"/>
    </row>
    <row r="13" spans="1:15" x14ac:dyDescent="0.25">
      <c r="A13" s="68">
        <v>0.25</v>
      </c>
      <c r="B13" s="69"/>
      <c r="C13" s="82">
        <f>C12*A13</f>
        <v>207.5</v>
      </c>
      <c r="D13" s="83" t="s">
        <v>24</v>
      </c>
      <c r="E13" s="70">
        <v>238</v>
      </c>
      <c r="F13" s="69"/>
      <c r="G13" s="72"/>
      <c r="I13" s="68">
        <v>0.25</v>
      </c>
      <c r="J13" s="69"/>
      <c r="K13" s="82">
        <f>K12*I13</f>
        <v>197.5</v>
      </c>
      <c r="L13" s="83" t="s">
        <v>24</v>
      </c>
      <c r="M13" s="70">
        <v>238</v>
      </c>
      <c r="N13" s="69"/>
      <c r="O13" s="72"/>
    </row>
    <row r="14" spans="1:15" x14ac:dyDescent="0.25">
      <c r="A14" s="68">
        <v>1.25</v>
      </c>
      <c r="B14" s="69"/>
      <c r="C14" s="82">
        <f>C12+C13</f>
        <v>1037.5</v>
      </c>
      <c r="D14" s="83" t="s">
        <v>14</v>
      </c>
      <c r="E14" s="70">
        <f>E5+F16</f>
        <v>3462</v>
      </c>
      <c r="F14" s="70" t="s">
        <v>11</v>
      </c>
      <c r="G14" s="73">
        <f>C16</f>
        <v>0</v>
      </c>
      <c r="I14" s="68">
        <v>1.25</v>
      </c>
      <c r="J14" s="69"/>
      <c r="K14" s="82">
        <f>K12+K13</f>
        <v>987.5</v>
      </c>
      <c r="L14" s="83" t="s">
        <v>14</v>
      </c>
      <c r="M14" s="70">
        <f>M5+N16</f>
        <v>3462</v>
      </c>
      <c r="N14" s="70" t="s">
        <v>11</v>
      </c>
      <c r="O14" s="73">
        <f>K16</f>
        <v>0</v>
      </c>
    </row>
    <row r="15" spans="1:15" x14ac:dyDescent="0.25">
      <c r="A15" s="74"/>
      <c r="B15" s="69"/>
      <c r="C15" s="82"/>
      <c r="D15" s="71"/>
      <c r="E15" s="70"/>
      <c r="F15" s="70"/>
      <c r="G15" s="72"/>
      <c r="I15" s="74"/>
      <c r="J15" s="69"/>
      <c r="K15" s="82"/>
      <c r="L15" s="71"/>
      <c r="M15" s="70"/>
      <c r="N15" s="70"/>
      <c r="O15" s="72"/>
    </row>
    <row r="16" spans="1:15" x14ac:dyDescent="0.25">
      <c r="A16" s="75" t="s">
        <v>3</v>
      </c>
      <c r="B16" s="76"/>
      <c r="C16" s="84">
        <v>0</v>
      </c>
      <c r="D16" s="78" t="s">
        <v>12</v>
      </c>
      <c r="E16" s="77"/>
      <c r="F16" s="85">
        <f>-(G5-G14)</f>
        <v>0</v>
      </c>
      <c r="G16" s="79"/>
      <c r="I16" s="75" t="s">
        <v>3</v>
      </c>
      <c r="J16" s="76"/>
      <c r="K16" s="84">
        <v>0</v>
      </c>
      <c r="L16" s="78" t="s">
        <v>12</v>
      </c>
      <c r="M16" s="77"/>
      <c r="N16" s="85">
        <f>-(O5-O14)</f>
        <v>0</v>
      </c>
      <c r="O16" s="79"/>
    </row>
    <row r="17" spans="1:15" ht="15.75" thickBot="1" x14ac:dyDescent="0.3">
      <c r="A17" s="34"/>
      <c r="B17" s="35"/>
      <c r="C17" s="36"/>
      <c r="D17" s="35"/>
      <c r="E17" s="35"/>
      <c r="F17" s="35"/>
      <c r="G17" s="37"/>
      <c r="I17" s="34"/>
      <c r="J17" s="35"/>
      <c r="K17" s="36"/>
      <c r="L17" s="35"/>
      <c r="M17" s="35"/>
      <c r="N17" s="35"/>
      <c r="O17" s="37"/>
    </row>
    <row r="18" spans="1:15" ht="95.25" customHeight="1" x14ac:dyDescent="0.25">
      <c r="A18" s="91" t="s">
        <v>18</v>
      </c>
      <c r="B18" s="91"/>
      <c r="C18" s="91"/>
      <c r="D18" s="91"/>
      <c r="E18" s="91"/>
      <c r="F18" s="91"/>
      <c r="G18" s="91"/>
      <c r="I18" s="91" t="s">
        <v>17</v>
      </c>
      <c r="J18" s="91"/>
      <c r="K18" s="91"/>
      <c r="L18" s="91"/>
      <c r="M18" s="91"/>
      <c r="N18" s="91"/>
      <c r="O18" s="91"/>
    </row>
  </sheetData>
  <mergeCells count="2">
    <mergeCell ref="A18:G18"/>
    <mergeCell ref="I18:O18"/>
  </mergeCells>
  <pageMargins left="0.25" right="0.25"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125 % unter kalkulierter Miete</vt:lpstr>
      <vt:lpstr>125 % über kalkulierter Miete</vt:lpstr>
      <vt:lpstr>100 % über kalkulierter Miete</vt:lpstr>
    </vt:vector>
  </TitlesOfParts>
  <Company>Landesamt für Soziales, Jugend und Versorgung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RS 08-2021 - Anlage 2 - Erläuterung Anpassung Angemessenheitsgrenzen ab 01.01.2022</dc:title>
  <dc:creator>Becker, Jan (LSJV Mainz)</dc:creator>
  <cp:lastModifiedBy>Glaß, Martina (LSJV Mainz)</cp:lastModifiedBy>
  <cp:lastPrinted>2021-11-17T07:25:54Z</cp:lastPrinted>
  <dcterms:created xsi:type="dcterms:W3CDTF">2021-11-14T13:23:59Z</dcterms:created>
  <dcterms:modified xsi:type="dcterms:W3CDTF">2023-07-26T08:33:55Z</dcterms:modified>
</cp:coreProperties>
</file>